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mnoc\Desktop\Podpisywanie umów\kolejne podpisywania\"/>
    </mc:Choice>
  </mc:AlternateContent>
  <xr:revisionPtr revIDLastSave="0" documentId="13_ncr:1_{7B3607B0-ACD5-4057-AF2C-E586331A3DE0}" xr6:coauthVersionLast="36" xr6:coauthVersionMax="36" xr10:uidLastSave="{00000000-0000-0000-0000-000000000000}"/>
  <bookViews>
    <workbookView xWindow="-28920" yWindow="-4785" windowWidth="29040" windowHeight="15840" xr2:uid="{00000000-000D-0000-FFFF-FFFF00000000}"/>
  </bookViews>
  <sheets>
    <sheet name="gm + pow podst" sheetId="13" r:id="rId1"/>
  </sheets>
  <definedNames>
    <definedName name="_xlnm.Print_Area" localSheetId="0">'gm + pow podst'!$A$2:$O$8</definedName>
    <definedName name="_xlnm.Print_Titles" localSheetId="0">'gm + pow podst'!#REF!</definedName>
  </definedNames>
  <calcPr calcId="191029"/>
</workbook>
</file>

<file path=xl/calcChain.xml><?xml version="1.0" encoding="utf-8"?>
<calcChain xmlns="http://schemas.openxmlformats.org/spreadsheetml/2006/main">
  <c r="I8" i="13" l="1"/>
  <c r="N8" i="13"/>
  <c r="K8" i="13"/>
  <c r="L7" i="13" l="1"/>
  <c r="M7" i="13" s="1"/>
  <c r="L6" i="13"/>
  <c r="O6" i="13" s="1"/>
  <c r="L5" i="13"/>
  <c r="O5" i="13" l="1"/>
  <c r="L8" i="13"/>
  <c r="O7" i="13"/>
  <c r="M6" i="13"/>
  <c r="M5" i="13"/>
  <c r="M8" i="13" l="1"/>
  <c r="O8" i="13"/>
</calcChain>
</file>

<file path=xl/sharedStrings.xml><?xml version="1.0" encoding="utf-8"?>
<sst xmlns="http://schemas.openxmlformats.org/spreadsheetml/2006/main" count="58" uniqueCount="39">
  <si>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</si>
  <si>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</si>
  <si>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</si>
  <si>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</si>
  <si>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</si>
  <si>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</si>
  <si>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</si>
  <si>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</si>
  <si>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Powiat</t>
  </si>
  <si>
    <t>Wnioskowana kwota dofinansowania
(w zł)</t>
  </si>
  <si>
    <t>Okres realizacji zadania</t>
  </si>
  <si>
    <t>Rodzaj zadania</t>
  </si>
  <si>
    <t>TERC</t>
  </si>
  <si>
    <t>Kwota dofinansowania 
w podziale na lata</t>
  </si>
  <si>
    <t>Zadanie nowe [N]</t>
  </si>
  <si>
    <t>3/P/R/N7/2023</t>
  </si>
  <si>
    <t>4/P/R/N7/2023</t>
  </si>
  <si>
    <t>N</t>
  </si>
  <si>
    <t>Powiat Chrzanowski</t>
  </si>
  <si>
    <t>Remont drogi powiatowej 1023K (ul. Siemota) w km od 0+805,00 do km 1+370,00 w miejscowości Płaza, Powiat Chrzanowski</t>
  </si>
  <si>
    <t>Remont drogi powiatowej 1035K (ul. Krzeszowicka) w km od 0+767,00 do km 1+467,00 w miejscowości Brodła, Powiat Chrzanowski</t>
  </si>
  <si>
    <t>R</t>
  </si>
  <si>
    <t>20.04.2023-30.11.2023</t>
  </si>
  <si>
    <t>chrzanowski</t>
  </si>
  <si>
    <t>Miasto Chrzanów</t>
  </si>
  <si>
    <t>Gmina Trzebinia</t>
  </si>
  <si>
    <t>Gmina Alwernia</t>
  </si>
  <si>
    <t>62/G/R/N7/2023</t>
  </si>
  <si>
    <t>210/G/R/N7/2023</t>
  </si>
  <si>
    <t>211/G/R/N7/2023</t>
  </si>
  <si>
    <t>33/G/R/N7/2023</t>
  </si>
  <si>
    <t>Remont drogi gminnej 100623K (ul. Szarych Szeregów) w km od 00+045 do km 00+530 w miejscowości Chrzanów, Powiat Chrzanowski, Gmina Chrzanów</t>
  </si>
  <si>
    <t>Remont drogi gminnej 101078K (ul. Emilii Plater) w km od 00+002,50 do km 00+392,00 w miejscowości Trzebina, Gmina Trzebinia</t>
  </si>
  <si>
    <t xml:space="preserve">Remont drogi gminnej 101016K (ul. Kościelnej) w km od 00+161,80 do km 00+316,00 w miejscowości Trzebina, Gmina Trzebinia </t>
  </si>
  <si>
    <t>Remont drogi gminnej ul. Na Kamień nr 101250K na odcinku I w km od 0+000 do 1+400 w miejscowości Mirów Powiat Chrzanowski Gmina Alwernia</t>
  </si>
  <si>
    <t>08.03.2023-08.12.2023</t>
  </si>
  <si>
    <t>03.07.2023-29.09.2023</t>
  </si>
  <si>
    <t>01.07.2023 -02.02.2024</t>
  </si>
  <si>
    <t>Razem powiat chrzanowski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</si>
</sst>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z_ł_-;\-* #,##0.00\ _z_ł_-;_-* &quot;-&quot;??\ _z_ł_-;_-@_-"/>
    <numFmt numFmtId="164" formatCode="_-* #,##0.00_-;\-* #,##0.00_-;_-* &quot;-&quot;??_-;_-@_-"/>
    <numFmt numFmtId="165" formatCode="0.0000"/>
    <numFmt numFmtId="166" formatCode="#,##0.000"/>
    <numFmt numFmtId="167" formatCode="_-* #,##0.000_-;\-* #,##0.0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MS Sans Serif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5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center" vertical="center"/>
    </xf>
    <xf numFmtId="4" fontId="4" fillId="2" borderId="1" xfId="0" applyNumberFormat="1" applyFont="1" applyFill="1" applyBorder="1" applyAlignment="1">
      <alignment vertical="center" wrapText="1"/>
    </xf>
    <xf numFmtId="9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8" fillId="2" borderId="1" xfId="0" applyFont="1" applyFill="1" applyBorder="1" applyAlignment="1">
      <alignment vertical="center" wrapText="1"/>
    </xf>
    <xf numFmtId="167" fontId="0" fillId="2" borderId="1" xfId="5" applyNumberFormat="1" applyFont="1" applyFill="1" applyBorder="1" applyAlignment="1" applyProtection="1">
      <alignment horizontal="center" vertical="center" wrapText="1"/>
    </xf>
    <xf numFmtId="4" fontId="4" fillId="2" borderId="1" xfId="0" applyNumberFormat="1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vertical="center"/>
    </xf>
    <xf numFmtId="167" fontId="1" fillId="2" borderId="1" xfId="5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2">
    <cellStyle name="Dziesiętny" xfId="5" builtinId="3"/>
    <cellStyle name="Dziesiętny 2" xfId="4" xr:uid="{00000000-0005-0000-0000-000000000000}"/>
    <cellStyle name="Dziesiętny 2 2" xfId="10" xr:uid="{4FD4E220-5155-42B5-B086-2226045EC2F3}"/>
    <cellStyle name="Normalny" xfId="0" builtinId="0"/>
    <cellStyle name="Normalny 2" xfId="3" xr:uid="{00000000-0005-0000-0000-000002000000}"/>
    <cellStyle name="Normalny 2 2" xfId="8" xr:uid="{2B567D45-6432-4AC4-BE24-76E1A3AC5236}"/>
    <cellStyle name="Normalny 2 2 2" xfId="11" xr:uid="{7E8FD96E-CAA6-415C-BBEA-7F2A1E7B9605}"/>
    <cellStyle name="Normalny 2 3" xfId="7" xr:uid="{ABB9B771-E51F-4E1D-867C-63C91B9ECB62}"/>
    <cellStyle name="Normalny 3" xfId="1" xr:uid="{00000000-0005-0000-0000-000003000000}"/>
    <cellStyle name="Normalny 4" xfId="6" xr:uid="{62B5BFCF-1D58-4DF4-AFD9-AE5C08BBBB0E}"/>
    <cellStyle name="Normalny 4 2" xfId="9" xr:uid="{4F84C89D-747B-4223-8616-66D157958401}"/>
    <cellStyle name="Procentowy 2" xfId="2" xr:uid="{00000000-0005-0000-0000-000005000000}"/>
  </cellStyles>
  <dxfs count="0"/>
  <tableStyles count="0" defaultTableStyle="TableStyleMedium2" defaultPivotStyle="PivotStyleLight16"/>
  <colors>
    <mruColors>
      <color rgb="FFFF6699"/>
      <color rgb="FFFFCCFF"/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dimension ref="A1:O8"/>
  <sheetViews>
    <sheetView showGridLines="0" tabSelected="1" zoomScale="78" zoomScaleNormal="78" zoomScaleSheetLayoutView="85" workbookViewId="0">
      <pane ySplit="2" topLeftCell="A3" activePane="bottomLeft" state="frozen"/>
      <selection pane="bottomLeft" activeCell="A8" sqref="A8:G8"/>
    </sheetView>
  </sheetViews>
  <sheetFormatPr defaultColWidth="9.140625" defaultRowHeight="15" x14ac:dyDescent="0.25"/>
  <cols>
    <col min="1" max="1" width="4.28515625" customWidth="1"/>
    <col min="2" max="2" width="16.42578125" customWidth="1"/>
    <col min="3" max="3" width="8.28515625" customWidth="1"/>
    <col min="4" max="4" width="17.28515625" style="24" customWidth="1"/>
    <col min="5" max="5" width="9.5703125" customWidth="1"/>
    <col min="6" max="6" width="12.7109375" customWidth="1"/>
    <col min="7" max="7" width="49.7109375" customWidth="1"/>
    <col min="8" max="8" width="16.42578125" customWidth="1"/>
    <col min="9" max="9" width="16.28515625" customWidth="1"/>
    <col min="10" max="10" width="13.5703125" customWidth="1"/>
    <col min="11" max="11" width="15.7109375" customWidth="1"/>
    <col min="12" max="12" width="16.28515625" customWidth="1"/>
    <col min="13" max="13" width="14.7109375" customWidth="1"/>
    <col min="14" max="14" width="7.5703125" style="1" customWidth="1"/>
    <col min="15" max="15" width="15.7109375" customWidth="1"/>
  </cols>
  <sheetData>
    <row r="1" spans="1:15" ht="72.75" customHeight="1" x14ac:dyDescent="0.25">
      <c r="A1" s="25" t="s">
        <v>0</v>
      </c>
      <c r="B1" s="25" t="s">
        <v>1</v>
      </c>
      <c r="C1" s="25" t="s">
        <v>14</v>
      </c>
      <c r="D1" s="26" t="s">
        <v>2</v>
      </c>
      <c r="E1" s="25" t="s">
        <v>12</v>
      </c>
      <c r="F1" s="25" t="s">
        <v>8</v>
      </c>
      <c r="G1" s="25" t="s">
        <v>3</v>
      </c>
      <c r="H1" s="25" t="s">
        <v>11</v>
      </c>
      <c r="I1" s="25" t="s">
        <v>4</v>
      </c>
      <c r="J1" s="25" t="s">
        <v>10</v>
      </c>
      <c r="K1" s="25" t="s">
        <v>5</v>
      </c>
      <c r="L1" s="25" t="s">
        <v>9</v>
      </c>
      <c r="M1" s="25" t="s">
        <v>7</v>
      </c>
      <c r="N1" s="25" t="s">
        <v>6</v>
      </c>
      <c r="O1" s="25" t="s">
        <v>13</v>
      </c>
    </row>
    <row r="2" spans="1:15" s="4" customFormat="1" ht="45" x14ac:dyDescent="0.25">
      <c r="A2" s="21">
        <v>1</v>
      </c>
      <c r="B2" s="13" t="s">
        <v>15</v>
      </c>
      <c r="C2" s="13" t="s">
        <v>17</v>
      </c>
      <c r="D2" s="14" t="s">
        <v>18</v>
      </c>
      <c r="E2" s="15">
        <v>1203</v>
      </c>
      <c r="F2" s="11" t="s">
        <v>23</v>
      </c>
      <c r="G2" s="16" t="s">
        <v>19</v>
      </c>
      <c r="H2" s="13" t="s">
        <v>21</v>
      </c>
      <c r="I2" s="17">
        <v>0.56499999999999995</v>
      </c>
      <c r="J2" s="18" t="s">
        <v>22</v>
      </c>
      <c r="K2" s="22">
        <v>444189.36</v>
      </c>
      <c r="L2" s="22">
        <v>355351</v>
      </c>
      <c r="M2" s="19">
        <v>88838.359999999986</v>
      </c>
      <c r="N2" s="20">
        <v>0.8</v>
      </c>
      <c r="O2" s="22">
        <v>355351</v>
      </c>
    </row>
    <row r="3" spans="1:15" s="4" customFormat="1" ht="45" x14ac:dyDescent="0.25">
      <c r="A3" s="21">
        <v>2</v>
      </c>
      <c r="B3" s="13" t="s">
        <v>16</v>
      </c>
      <c r="C3" s="13" t="s">
        <v>17</v>
      </c>
      <c r="D3" s="14" t="s">
        <v>18</v>
      </c>
      <c r="E3" s="15">
        <v>1203</v>
      </c>
      <c r="F3" s="11" t="s">
        <v>23</v>
      </c>
      <c r="G3" s="16" t="s">
        <v>20</v>
      </c>
      <c r="H3" s="13" t="s">
        <v>21</v>
      </c>
      <c r="I3" s="17">
        <v>0.7</v>
      </c>
      <c r="J3" s="18" t="s">
        <v>22</v>
      </c>
      <c r="K3" s="22">
        <v>938521.08</v>
      </c>
      <c r="L3" s="22">
        <v>750816</v>
      </c>
      <c r="M3" s="19">
        <v>187705.07999999996</v>
      </c>
      <c r="N3" s="20">
        <v>0.8</v>
      </c>
      <c r="O3" s="22">
        <v>750816</v>
      </c>
    </row>
    <row r="4" spans="1:15" s="4" customFormat="1" ht="45" x14ac:dyDescent="0.25">
      <c r="A4" s="12">
        <v>3</v>
      </c>
      <c r="B4" s="8" t="s">
        <v>27</v>
      </c>
      <c r="C4" s="10" t="s">
        <v>17</v>
      </c>
      <c r="D4" s="10" t="s">
        <v>24</v>
      </c>
      <c r="E4" s="8">
        <v>1203033</v>
      </c>
      <c r="F4" s="8" t="s">
        <v>23</v>
      </c>
      <c r="G4" s="5" t="s">
        <v>31</v>
      </c>
      <c r="H4" s="10" t="s">
        <v>21</v>
      </c>
      <c r="I4" s="6">
        <v>0.48499999999999999</v>
      </c>
      <c r="J4" s="8" t="s">
        <v>35</v>
      </c>
      <c r="K4" s="7">
        <v>691583.94</v>
      </c>
      <c r="L4" s="7">
        <v>345791</v>
      </c>
      <c r="M4" s="2">
        <v>345792.93999999994</v>
      </c>
      <c r="N4" s="3">
        <v>0.5</v>
      </c>
      <c r="O4" s="7">
        <v>345791</v>
      </c>
    </row>
    <row r="5" spans="1:15" s="4" customFormat="1" ht="45" x14ac:dyDescent="0.25">
      <c r="A5" s="12">
        <v>4</v>
      </c>
      <c r="B5" s="8" t="s">
        <v>28</v>
      </c>
      <c r="C5" s="10" t="s">
        <v>17</v>
      </c>
      <c r="D5" s="10" t="s">
        <v>25</v>
      </c>
      <c r="E5" s="8">
        <v>1203053</v>
      </c>
      <c r="F5" s="8" t="s">
        <v>23</v>
      </c>
      <c r="G5" s="5" t="s">
        <v>32</v>
      </c>
      <c r="H5" s="10" t="s">
        <v>21</v>
      </c>
      <c r="I5" s="6">
        <v>0.38900000000000001</v>
      </c>
      <c r="J5" s="8" t="s">
        <v>36</v>
      </c>
      <c r="K5" s="7">
        <v>673873.59</v>
      </c>
      <c r="L5" s="7">
        <f>ROUNDDOWN(K5*N5,2)</f>
        <v>539098.87</v>
      </c>
      <c r="M5" s="2">
        <f>K5-L5</f>
        <v>134774.71999999997</v>
      </c>
      <c r="N5" s="3">
        <v>0.8</v>
      </c>
      <c r="O5" s="7">
        <f>L5</f>
        <v>539098.87</v>
      </c>
    </row>
    <row r="6" spans="1:15" s="4" customFormat="1" ht="45" x14ac:dyDescent="0.25">
      <c r="A6" s="12">
        <v>5</v>
      </c>
      <c r="B6" s="8" t="s">
        <v>29</v>
      </c>
      <c r="C6" s="10" t="s">
        <v>17</v>
      </c>
      <c r="D6" s="10" t="s">
        <v>25</v>
      </c>
      <c r="E6" s="8">
        <v>1203053</v>
      </c>
      <c r="F6" s="8" t="s">
        <v>23</v>
      </c>
      <c r="G6" s="5" t="s">
        <v>33</v>
      </c>
      <c r="H6" s="10" t="s">
        <v>21</v>
      </c>
      <c r="I6" s="6">
        <v>0.154</v>
      </c>
      <c r="J6" s="8" t="s">
        <v>36</v>
      </c>
      <c r="K6" s="7">
        <v>324279.63</v>
      </c>
      <c r="L6" s="7">
        <f>ROUNDDOWN(K6*N6,2)</f>
        <v>259423.7</v>
      </c>
      <c r="M6" s="2">
        <f>K6-L6</f>
        <v>64855.929999999993</v>
      </c>
      <c r="N6" s="3">
        <v>0.8</v>
      </c>
      <c r="O6" s="7">
        <f>L6</f>
        <v>259423.7</v>
      </c>
    </row>
    <row r="7" spans="1:15" s="4" customFormat="1" ht="45" x14ac:dyDescent="0.25">
      <c r="A7" s="12">
        <v>6</v>
      </c>
      <c r="B7" s="8" t="s">
        <v>30</v>
      </c>
      <c r="C7" s="10" t="s">
        <v>17</v>
      </c>
      <c r="D7" s="10" t="s">
        <v>26</v>
      </c>
      <c r="E7" s="8">
        <v>1203013</v>
      </c>
      <c r="F7" s="8" t="s">
        <v>23</v>
      </c>
      <c r="G7" s="5" t="s">
        <v>34</v>
      </c>
      <c r="H7" s="10" t="s">
        <v>21</v>
      </c>
      <c r="I7" s="6">
        <v>1.4</v>
      </c>
      <c r="J7" s="9" t="s">
        <v>37</v>
      </c>
      <c r="K7" s="7">
        <v>1105388.8500000001</v>
      </c>
      <c r="L7" s="7">
        <f>ROUNDDOWN(K7*N7,2)</f>
        <v>829041.63</v>
      </c>
      <c r="M7" s="2">
        <f>K7-L7</f>
        <v>276347.22000000009</v>
      </c>
      <c r="N7" s="3">
        <v>0.75</v>
      </c>
      <c r="O7" s="7">
        <f>L7</f>
        <v>829041.63</v>
      </c>
    </row>
    <row r="8" spans="1:15" s="4" customFormat="1" x14ac:dyDescent="0.25">
      <c r="A8" s="27" t="s">
        <v>38</v>
      </c>
      <c r="B8" s="27"/>
      <c r="C8" s="27"/>
      <c r="D8" s="27"/>
      <c r="E8" s="27"/>
      <c r="F8" s="27"/>
      <c r="G8" s="27"/>
      <c r="H8" s="10"/>
      <c r="I8" s="23">
        <f>SUM(I2:I7)</f>
        <v>3.6930000000000001</v>
      </c>
      <c r="J8" s="9"/>
      <c r="K8" s="7">
        <f>SUM(K2:K7)</f>
        <v>4177836.4499999997</v>
      </c>
      <c r="L8" s="7">
        <f>SUM(L2:L7)</f>
        <v>3079522.2</v>
      </c>
      <c r="M8" s="7">
        <f t="shared" ref="M8:O8" si="0">SUM(M2:M7)</f>
        <v>1098314.25</v>
      </c>
      <c r="N8" s="7">
        <f t="shared" si="0"/>
        <v>4.45</v>
      </c>
      <c r="O8" s="7">
        <f t="shared" si="0"/>
        <v>3079522.2</v>
      </c>
    </row>
  </sheetData>
  <protectedRanges>
    <protectedRange sqref="D2:D4 D6:D8" name="Rozstęp1"/>
    <protectedRange sqref="B2:B4 B6:B8" name="Rozstęp1_1"/>
    <protectedRange sqref="F2:F4 F6:F8" name="Rozstęp1_3"/>
    <protectedRange sqref="G2:G4 G6:G8" name="Rozstęp1_4"/>
    <protectedRange sqref="I2:I4 I6:I8" name="Rozstęp1_5"/>
    <protectedRange sqref="J2:J4 J6:J8" name="Rozstęp1_6"/>
    <protectedRange sqref="D5" name="Rozstęp1_9"/>
    <protectedRange sqref="B5" name="Rozstęp1_1_4"/>
    <protectedRange sqref="F5" name="Rozstęp1_3_4"/>
    <protectedRange sqref="G5" name="Rozstęp1_4_3"/>
    <protectedRange sqref="I5" name="Rozstęp1_5_3"/>
    <protectedRange sqref="J5" name="Rozstęp1_6_3"/>
  </protectedRanges>
  <mergeCells count="1">
    <mergeCell ref="A8:G8"/>
  </mergeCells>
  <dataValidations count="2">
    <dataValidation type="list" allowBlank="1" showInputMessage="1" showErrorMessage="1" sqref="C2:D3 C4:C7" xr:uid="{62978A1F-8620-495A-AFF8-5F71A008783F}">
      <formula1>"N"</formula1>
    </dataValidation>
    <dataValidation type="list" allowBlank="1" showInputMessage="1" showErrorMessage="1" sqref="H2:H8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8" scale="85" fitToHeight="0" orientation="landscape" r:id="rId1"/>
  <headerFooter>
    <oddHeader>&amp;LWojewództwo &amp;K000000Małopolskie&amp;K01+000 -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gm + pow podst</vt:lpstr>
      <vt:lpstr>'gm + pow podst'!Obszar_wydruku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Mateusz Nocuń</cp:lastModifiedBy>
  <cp:lastPrinted>2023-08-02T07:26:23Z</cp:lastPrinted>
  <dcterms:created xsi:type="dcterms:W3CDTF">2019-02-25T10:53:14Z</dcterms:created>
  <dcterms:modified xsi:type="dcterms:W3CDTF">2023-08-09T12:14:25Z</dcterms:modified>
</cp:coreProperties>
</file>